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76" windowWidth="15330" windowHeight="9450" activeTab="0"/>
  </bookViews>
  <sheets>
    <sheet name="4.1" sheetId="1" r:id="rId1"/>
  </sheets>
  <definedNames/>
  <calcPr fullCalcOnLoad="1" fullPrecision="0"/>
</workbook>
</file>

<file path=xl/sharedStrings.xml><?xml version="1.0" encoding="utf-8"?>
<sst xmlns="http://schemas.openxmlformats.org/spreadsheetml/2006/main" count="81" uniqueCount="75">
  <si>
    <t>Jednostka opakowania</t>
  </si>
  <si>
    <t>Wielkość opakowania</t>
  </si>
  <si>
    <t xml:space="preserve">Lp </t>
  </si>
  <si>
    <t>Cena netto opakowania</t>
  </si>
  <si>
    <t>Wartość netto</t>
  </si>
  <si>
    <t>Wartość brutto</t>
  </si>
  <si>
    <t>Pełna nazwa gazu</t>
  </si>
  <si>
    <t>Azot sprężony 5.0  Kod CPV: 24111700-2</t>
  </si>
  <si>
    <t>Butla (9,5 m3)</t>
  </si>
  <si>
    <t>Czystość  99.999%</t>
  </si>
  <si>
    <t>Argon sprężony 5.0  Kod CPV: 24111100-6</t>
  </si>
  <si>
    <t>Butla (8,9 m3)</t>
  </si>
  <si>
    <t>Powietrze sprężone  Kod CPV: 24113000-9</t>
  </si>
  <si>
    <t>Hel sprężony 5.0  Kod CPV: 24111300-8</t>
  </si>
  <si>
    <t>Warunek jaki musi spełnić żądany gaz</t>
  </si>
  <si>
    <t>Czystość 99.999%</t>
  </si>
  <si>
    <t>Powietrze sprężone syntetyczne CPV: 24113200-1</t>
  </si>
  <si>
    <t>Butla (10,7 m3)</t>
  </si>
  <si>
    <t>Butla (9,1 m3)</t>
  </si>
  <si>
    <t>Butla (10,0 m3)</t>
  </si>
  <si>
    <t>VAT %</t>
  </si>
  <si>
    <t>Całkowita Ilość opakowań</t>
  </si>
  <si>
    <t>Azot sprężony tech. 4.6  Kod CPV: 24111700-2</t>
  </si>
  <si>
    <t>Czystość  99.996%</t>
  </si>
  <si>
    <t>Butla (37,5 kg)</t>
  </si>
  <si>
    <t>Czystość  99.995%</t>
  </si>
  <si>
    <t>Wodór sprężony tech. 4.0  Kod CPV: 24111600-1</t>
  </si>
  <si>
    <t>99.995%</t>
  </si>
  <si>
    <t>99.900%</t>
  </si>
  <si>
    <t>Hel sprężony 4.5  CPV: 24111300-8</t>
  </si>
  <si>
    <t>Tlen sprężony 4.5  Kod CPV: 24111900-4</t>
  </si>
  <si>
    <t>Dwutlenek węgla sprężony 3.0  CPV: 24100000-5</t>
  </si>
  <si>
    <t>PMB</t>
  </si>
  <si>
    <t>kg</t>
  </si>
  <si>
    <t>granulat suchego lodu</t>
  </si>
  <si>
    <t>PMNM</t>
  </si>
  <si>
    <t>PPMB</t>
  </si>
  <si>
    <t>PMPO</t>
  </si>
  <si>
    <t>PMPM</t>
  </si>
  <si>
    <t>PMW</t>
  </si>
  <si>
    <t>LSBM</t>
  </si>
  <si>
    <t>1.</t>
  </si>
  <si>
    <t>czystość 99,9%</t>
  </si>
  <si>
    <t>Czystość  99.999%, wilgotność do 3 ppm, ciśnienie do 200 barów, wys. butli ok. 150 cm, 50l.</t>
  </si>
  <si>
    <t>Suchy lód (dwutlenek węgla stały)</t>
  </si>
  <si>
    <t>Tlen sprężony 5.0</t>
  </si>
  <si>
    <t>Sześciofluorek siarki 3.0</t>
  </si>
  <si>
    <t>Butla 9.5m3</t>
  </si>
  <si>
    <t>Butla ( 50dm3)</t>
  </si>
  <si>
    <t>Kwota dzierżawy butli</t>
  </si>
  <si>
    <t>Razem</t>
  </si>
  <si>
    <t>Czystość  99.99%</t>
  </si>
  <si>
    <t>całkowita ilość butli</t>
  </si>
  <si>
    <t>x 150 dni</t>
  </si>
  <si>
    <t>Cena dzierżawy 1 butli/1 dzień NETTO</t>
  </si>
  <si>
    <t>Całkowita wartość dzierżawy NETTO</t>
  </si>
  <si>
    <t>Vat %</t>
  </si>
  <si>
    <t>Całkowita wartość dzierżawy BRUTTO</t>
  </si>
  <si>
    <t>Powyższe ceny obejmują koszty transportu, ubezpieczenia oraz wszelkie inne koszty ponoszone przez Wykonawcę.</t>
  </si>
  <si>
    <t>Koszt dzierżawy butli należy obliczyć wg poniższego wzoru. Rzeczywiste koszty dzierżawy zostaną ustalone poprzez faktyczne ilości dzierżawionych butli pomnożone przez ilość dni dzierżawy oraz cenę za 1 dzień dzierżawy.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</si>
  <si>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</si>
  <si>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</si>
  <si>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</si>
  <si>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</si>
  <si>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</si>
  <si>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</si>
  <si>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</si>
  <si>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</si>
  <si>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</si>
  <si>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</si>
  <si>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</si>
  <si>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</si>
  <si>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załącznik nr 4.1 do formularza ofertowego</t>
  </si>
  <si>
    <t>Zadanie nr 1 - sukcesywne dostawy gazów sprężonych i suchego lodu</t>
  </si>
  <si>
    <t>OPIS PRZEDMIOTU ZAMÓWIENIA / FORMULARZ CENOWY
Sukcesywne dostawy gazów sprężonych i ciekłych dla Centrum Materiałów Polimerowych i Węglowych PAN w Zabrzu, ul. Marii Curie-Skłodowskiej 34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</si>
</sst>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0.000"/>
  </numFmts>
  <fonts count="31">
    <font>
      <sz val="10"/>
      <name val="Arial"/>
      <family val="0"/>
    </font>
    <font>
      <sz val="9"/>
      <name val="Arial CE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4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 applyProtection="1">
      <alignment vertical="center" wrapText="1"/>
      <protection/>
    </xf>
    <xf numFmtId="9" fontId="0" fillId="0" borderId="10" xfId="0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/>
    </xf>
    <xf numFmtId="2" fontId="0" fillId="0" borderId="11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vertical="center"/>
      <protection/>
    </xf>
    <xf numFmtId="2" fontId="1" fillId="0" borderId="13" xfId="0" applyNumberFormat="1" applyFont="1" applyBorder="1" applyAlignment="1" applyProtection="1">
      <alignment vertical="center"/>
      <protection/>
    </xf>
    <xf numFmtId="2" fontId="1" fillId="0" borderId="13" xfId="0" applyNumberFormat="1" applyFont="1" applyFill="1" applyBorder="1" applyAlignment="1" applyProtection="1">
      <alignment vertical="center"/>
      <protection/>
    </xf>
    <xf numFmtId="2" fontId="1" fillId="0" borderId="13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49" fontId="8" fillId="24" borderId="10" xfId="0" applyNumberFormat="1" applyFont="1" applyFill="1" applyBorder="1" applyAlignment="1" applyProtection="1">
      <alignment vertical="center" wrapText="1"/>
      <protection/>
    </xf>
    <xf numFmtId="1" fontId="8" fillId="24" borderId="10" xfId="0" applyNumberFormat="1" applyFont="1" applyFill="1" applyBorder="1" applyAlignment="1" applyProtection="1">
      <alignment horizontal="center" vertical="center" wrapText="1"/>
      <protection/>
    </xf>
    <xf numFmtId="4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left" vertical="center" wrapText="1"/>
      <protection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wrapText="1"/>
      <protection/>
    </xf>
    <xf numFmtId="0" fontId="8" fillId="24" borderId="10" xfId="0" applyFont="1" applyFill="1" applyBorder="1" applyAlignment="1" applyProtection="1">
      <alignment horizontal="left" vertical="top" wrapText="1"/>
      <protection/>
    </xf>
    <xf numFmtId="0" fontId="8" fillId="24" borderId="10" xfId="0" applyNumberFormat="1" applyFont="1" applyFill="1" applyBorder="1" applyAlignment="1" applyProtection="1">
      <alignment horizontal="left" vertical="center" wrapText="1"/>
      <protection/>
    </xf>
    <xf numFmtId="0" fontId="8" fillId="24" borderId="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" fontId="6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2" fontId="0" fillId="0" borderId="12" xfId="0" applyNumberFormat="1" applyFont="1" applyBorder="1" applyAlignment="1" applyProtection="1">
      <alignment horizontal="center" vertical="center"/>
      <protection/>
    </xf>
    <xf numFmtId="4" fontId="29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8" fillId="24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0</xdr:rowOff>
    </xdr:from>
    <xdr:to>
      <xdr:col>16</xdr:col>
      <xdr:colOff>2181225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42" b="6336"/>
        <a:stretch>
          <a:fillRect/>
        </a:stretch>
      </xdr:blipFill>
      <xdr:spPr>
        <a:xfrm>
          <a:off x="1695450" y="0"/>
          <a:ext cx="951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0">
      <selection activeCell="P34" sqref="P34"/>
    </sheetView>
  </sheetViews>
  <sheetFormatPr defaultColWidth="9.140625" defaultRowHeight="12.75"/>
  <cols>
    <col min="1" max="1" width="5.28125" style="6" customWidth="1"/>
    <col min="2" max="2" width="42.57421875" style="6" customWidth="1"/>
    <col min="3" max="3" width="9.28125" style="6" customWidth="1"/>
    <col min="4" max="4" width="13.57421875" style="6" customWidth="1"/>
    <col min="5" max="9" width="7.28125" style="6" hidden="1" customWidth="1"/>
    <col min="10" max="10" width="7.421875" style="6" hidden="1" customWidth="1"/>
    <col min="11" max="11" width="7.28125" style="6" hidden="1" customWidth="1"/>
    <col min="12" max="12" width="15.28125" style="6" customWidth="1"/>
    <col min="13" max="13" width="12.28125" style="42" customWidth="1"/>
    <col min="14" max="14" width="14.28125" style="6" customWidth="1"/>
    <col min="15" max="15" width="7.7109375" style="6" customWidth="1"/>
    <col min="16" max="16" width="15.140625" style="6" customWidth="1"/>
    <col min="17" max="17" width="32.7109375" style="6" customWidth="1"/>
    <col min="18" max="18" width="15.7109375" style="9" customWidth="1"/>
    <col min="19" max="16384" width="9.140625" style="9" customWidth="1"/>
  </cols>
  <sheetData>
    <row r="1" spans="2:17" ht="12.75">
      <c r="B1" s="7" t="s">
        <v>74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17" ht="12.7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2:17" ht="12.7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ht="12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2:17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7" ht="12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7" ht="12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3:17" ht="18">
      <c r="C8" s="11"/>
      <c r="M8" s="12"/>
      <c r="P8" s="13" t="s">
        <v>72</v>
      </c>
      <c r="Q8" s="14"/>
    </row>
    <row r="9" spans="1:17" ht="16.5" thickBot="1">
      <c r="A9" s="15"/>
      <c r="B9" s="16" t="s">
        <v>73</v>
      </c>
      <c r="C9" s="17"/>
      <c r="D9" s="18"/>
      <c r="E9" s="17"/>
      <c r="F9" s="17"/>
      <c r="G9" s="17"/>
      <c r="H9" s="17"/>
      <c r="I9" s="17"/>
      <c r="J9" s="17"/>
      <c r="K9" s="17"/>
      <c r="L9" s="19"/>
      <c r="M9" s="20"/>
      <c r="N9" s="21"/>
      <c r="O9" s="21"/>
      <c r="P9" s="22"/>
      <c r="Q9" s="23"/>
    </row>
    <row r="10" spans="1:17" ht="39" thickBot="1">
      <c r="A10" s="24" t="s">
        <v>2</v>
      </c>
      <c r="B10" s="25" t="s">
        <v>6</v>
      </c>
      <c r="C10" s="25" t="s">
        <v>1</v>
      </c>
      <c r="D10" s="25" t="s">
        <v>0</v>
      </c>
      <c r="E10" s="26" t="s">
        <v>32</v>
      </c>
      <c r="F10" s="26" t="s">
        <v>35</v>
      </c>
      <c r="G10" s="26" t="s">
        <v>36</v>
      </c>
      <c r="H10" s="26" t="s">
        <v>37</v>
      </c>
      <c r="I10" s="26" t="s">
        <v>38</v>
      </c>
      <c r="J10" s="26" t="s">
        <v>39</v>
      </c>
      <c r="K10" s="26" t="s">
        <v>40</v>
      </c>
      <c r="L10" s="25" t="s">
        <v>21</v>
      </c>
      <c r="M10" s="27" t="s">
        <v>3</v>
      </c>
      <c r="N10" s="27" t="s">
        <v>4</v>
      </c>
      <c r="O10" s="28" t="s">
        <v>20</v>
      </c>
      <c r="P10" s="27" t="s">
        <v>5</v>
      </c>
      <c r="Q10" s="25" t="s">
        <v>14</v>
      </c>
    </row>
    <row r="11" spans="1:17" ht="44.25" customHeight="1" thickBot="1">
      <c r="A11" s="29" t="s">
        <v>41</v>
      </c>
      <c r="B11" s="30" t="s">
        <v>10</v>
      </c>
      <c r="C11" s="29">
        <v>1</v>
      </c>
      <c r="D11" s="31" t="s">
        <v>17</v>
      </c>
      <c r="E11" s="32">
        <v>25</v>
      </c>
      <c r="F11" s="32">
        <v>29</v>
      </c>
      <c r="G11" s="32">
        <v>14</v>
      </c>
      <c r="H11" s="32">
        <v>10</v>
      </c>
      <c r="I11" s="32">
        <v>2</v>
      </c>
      <c r="J11" s="32">
        <v>6</v>
      </c>
      <c r="K11" s="32"/>
      <c r="L11" s="32">
        <f>SUM(E11:K11)</f>
        <v>86</v>
      </c>
      <c r="M11" s="63"/>
      <c r="N11" s="33">
        <f>ROUND((L11*M11),2)</f>
        <v>0</v>
      </c>
      <c r="O11" s="64"/>
      <c r="P11" s="33">
        <f>ROUND((N11*O11+N11),2)</f>
        <v>0</v>
      </c>
      <c r="Q11" s="34" t="s">
        <v>43</v>
      </c>
    </row>
    <row r="12" spans="1:17" ht="13.5" thickBot="1">
      <c r="A12" s="29" t="s">
        <v>60</v>
      </c>
      <c r="B12" s="30" t="s">
        <v>13</v>
      </c>
      <c r="C12" s="29">
        <v>1</v>
      </c>
      <c r="D12" s="35" t="s">
        <v>18</v>
      </c>
      <c r="E12" s="32">
        <v>6</v>
      </c>
      <c r="F12" s="32">
        <v>4</v>
      </c>
      <c r="G12" s="32"/>
      <c r="H12" s="32"/>
      <c r="I12" s="32"/>
      <c r="J12" s="32">
        <v>3</v>
      </c>
      <c r="K12" s="32">
        <v>6</v>
      </c>
      <c r="L12" s="32">
        <f aca="true" t="shared" si="0" ref="L12:L23">SUM(E12:K12)</f>
        <v>19</v>
      </c>
      <c r="M12" s="63"/>
      <c r="N12" s="33">
        <f aca="true" t="shared" si="1" ref="N12:N20">ROUND((L12*M12),2)</f>
        <v>0</v>
      </c>
      <c r="O12" s="64"/>
      <c r="P12" s="33">
        <f aca="true" t="shared" si="2" ref="P12:P20">ROUND((N12*O12+N12),2)</f>
        <v>0</v>
      </c>
      <c r="Q12" s="34" t="s">
        <v>9</v>
      </c>
    </row>
    <row r="13" spans="1:17" ht="13.5" thickBot="1">
      <c r="A13" s="29" t="s">
        <v>61</v>
      </c>
      <c r="B13" s="36" t="s">
        <v>29</v>
      </c>
      <c r="C13" s="29">
        <v>1</v>
      </c>
      <c r="D13" s="29" t="s">
        <v>18</v>
      </c>
      <c r="E13" s="32">
        <v>1</v>
      </c>
      <c r="F13" s="32"/>
      <c r="G13" s="32">
        <v>1</v>
      </c>
      <c r="H13" s="32"/>
      <c r="I13" s="32">
        <v>2</v>
      </c>
      <c r="J13" s="32"/>
      <c r="K13" s="32"/>
      <c r="L13" s="32">
        <f t="shared" si="0"/>
        <v>4</v>
      </c>
      <c r="M13" s="63"/>
      <c r="N13" s="33">
        <f t="shared" si="1"/>
        <v>0</v>
      </c>
      <c r="O13" s="64"/>
      <c r="P13" s="33">
        <f t="shared" si="2"/>
        <v>0</v>
      </c>
      <c r="Q13" s="34" t="s">
        <v>27</v>
      </c>
    </row>
    <row r="14" spans="1:17" ht="13.5" thickBot="1">
      <c r="A14" s="29" t="s">
        <v>62</v>
      </c>
      <c r="B14" s="30" t="s">
        <v>26</v>
      </c>
      <c r="C14" s="29">
        <v>1</v>
      </c>
      <c r="D14" s="35" t="s">
        <v>11</v>
      </c>
      <c r="E14" s="32">
        <v>1</v>
      </c>
      <c r="F14" s="32">
        <v>3</v>
      </c>
      <c r="G14" s="32"/>
      <c r="H14" s="32"/>
      <c r="I14" s="32"/>
      <c r="J14" s="32">
        <v>1</v>
      </c>
      <c r="K14" s="32"/>
      <c r="L14" s="32">
        <f t="shared" si="0"/>
        <v>5</v>
      </c>
      <c r="M14" s="63"/>
      <c r="N14" s="33">
        <f t="shared" si="1"/>
        <v>0</v>
      </c>
      <c r="O14" s="64"/>
      <c r="P14" s="33">
        <f t="shared" si="2"/>
        <v>0</v>
      </c>
      <c r="Q14" s="34" t="s">
        <v>51</v>
      </c>
    </row>
    <row r="15" spans="1:17" ht="13.5" thickBot="1">
      <c r="A15" s="29" t="s">
        <v>63</v>
      </c>
      <c r="B15" s="30" t="s">
        <v>22</v>
      </c>
      <c r="C15" s="29">
        <v>1</v>
      </c>
      <c r="D15" s="35" t="s">
        <v>17</v>
      </c>
      <c r="E15" s="32">
        <v>5</v>
      </c>
      <c r="F15" s="32"/>
      <c r="G15" s="32">
        <v>2</v>
      </c>
      <c r="H15" s="32">
        <v>1</v>
      </c>
      <c r="I15" s="32">
        <v>6</v>
      </c>
      <c r="J15" s="32">
        <v>4</v>
      </c>
      <c r="K15" s="32">
        <v>30</v>
      </c>
      <c r="L15" s="32">
        <f t="shared" si="0"/>
        <v>48</v>
      </c>
      <c r="M15" s="63"/>
      <c r="N15" s="33">
        <f t="shared" si="1"/>
        <v>0</v>
      </c>
      <c r="O15" s="64"/>
      <c r="P15" s="33">
        <f t="shared" si="2"/>
        <v>0</v>
      </c>
      <c r="Q15" s="34" t="s">
        <v>23</v>
      </c>
    </row>
    <row r="16" spans="1:17" ht="13.5" thickBot="1">
      <c r="A16" s="29" t="s">
        <v>64</v>
      </c>
      <c r="B16" s="30" t="s">
        <v>7</v>
      </c>
      <c r="C16" s="29">
        <v>1</v>
      </c>
      <c r="D16" s="35" t="s">
        <v>8</v>
      </c>
      <c r="E16" s="32">
        <v>10</v>
      </c>
      <c r="F16" s="32">
        <v>7</v>
      </c>
      <c r="G16" s="32"/>
      <c r="H16" s="32">
        <v>5</v>
      </c>
      <c r="I16" s="32"/>
      <c r="J16" s="32">
        <v>3</v>
      </c>
      <c r="K16" s="32"/>
      <c r="L16" s="32">
        <f t="shared" si="0"/>
        <v>25</v>
      </c>
      <c r="M16" s="63"/>
      <c r="N16" s="33">
        <f t="shared" si="1"/>
        <v>0</v>
      </c>
      <c r="O16" s="64"/>
      <c r="P16" s="33">
        <f t="shared" si="2"/>
        <v>0</v>
      </c>
      <c r="Q16" s="34" t="s">
        <v>9</v>
      </c>
    </row>
    <row r="17" spans="1:17" ht="13.5" thickBot="1">
      <c r="A17" s="29" t="s">
        <v>65</v>
      </c>
      <c r="B17" s="37" t="s">
        <v>16</v>
      </c>
      <c r="C17" s="29">
        <v>1</v>
      </c>
      <c r="D17" s="35" t="s">
        <v>19</v>
      </c>
      <c r="E17" s="32">
        <v>1</v>
      </c>
      <c r="F17" s="32"/>
      <c r="G17" s="32"/>
      <c r="H17" s="32"/>
      <c r="I17" s="32"/>
      <c r="J17" s="32">
        <v>1</v>
      </c>
      <c r="K17" s="32"/>
      <c r="L17" s="32">
        <f t="shared" si="0"/>
        <v>2</v>
      </c>
      <c r="M17" s="63"/>
      <c r="N17" s="33">
        <f t="shared" si="1"/>
        <v>0</v>
      </c>
      <c r="O17" s="64"/>
      <c r="P17" s="33">
        <f t="shared" si="2"/>
        <v>0</v>
      </c>
      <c r="Q17" s="34" t="s">
        <v>15</v>
      </c>
    </row>
    <row r="18" spans="1:17" ht="13.5" thickBot="1">
      <c r="A18" s="29" t="s">
        <v>66</v>
      </c>
      <c r="B18" s="30" t="s">
        <v>12</v>
      </c>
      <c r="C18" s="29">
        <v>1</v>
      </c>
      <c r="D18" s="35" t="s">
        <v>8</v>
      </c>
      <c r="E18" s="32"/>
      <c r="F18" s="32">
        <v>5</v>
      </c>
      <c r="G18" s="32"/>
      <c r="H18" s="32"/>
      <c r="I18" s="32">
        <v>2</v>
      </c>
      <c r="J18" s="32">
        <v>2</v>
      </c>
      <c r="K18" s="32"/>
      <c r="L18" s="32">
        <f t="shared" si="0"/>
        <v>9</v>
      </c>
      <c r="M18" s="63"/>
      <c r="N18" s="33">
        <f t="shared" si="1"/>
        <v>0</v>
      </c>
      <c r="O18" s="64"/>
      <c r="P18" s="33">
        <f t="shared" si="2"/>
        <v>0</v>
      </c>
      <c r="Q18" s="34"/>
    </row>
    <row r="19" spans="1:17" ht="13.5" thickBot="1">
      <c r="A19" s="29" t="s">
        <v>67</v>
      </c>
      <c r="B19" s="30" t="s">
        <v>30</v>
      </c>
      <c r="C19" s="29">
        <v>1</v>
      </c>
      <c r="D19" s="35" t="s">
        <v>8</v>
      </c>
      <c r="E19" s="32">
        <v>8</v>
      </c>
      <c r="F19" s="32"/>
      <c r="G19" s="32"/>
      <c r="H19" s="32"/>
      <c r="I19" s="32">
        <v>3</v>
      </c>
      <c r="J19" s="32"/>
      <c r="K19" s="32">
        <v>2</v>
      </c>
      <c r="L19" s="32">
        <f t="shared" si="0"/>
        <v>13</v>
      </c>
      <c r="M19" s="63"/>
      <c r="N19" s="33">
        <f t="shared" si="1"/>
        <v>0</v>
      </c>
      <c r="O19" s="64"/>
      <c r="P19" s="33">
        <f t="shared" si="2"/>
        <v>0</v>
      </c>
      <c r="Q19" s="34" t="s">
        <v>25</v>
      </c>
    </row>
    <row r="20" spans="1:17" ht="13.5" thickBot="1">
      <c r="A20" s="29" t="s">
        <v>68</v>
      </c>
      <c r="B20" s="36" t="s">
        <v>31</v>
      </c>
      <c r="C20" s="29">
        <v>1</v>
      </c>
      <c r="D20" s="29" t="s">
        <v>24</v>
      </c>
      <c r="E20" s="32"/>
      <c r="F20" s="32"/>
      <c r="G20" s="32"/>
      <c r="H20" s="32"/>
      <c r="I20" s="32">
        <v>2</v>
      </c>
      <c r="J20" s="32">
        <v>1</v>
      </c>
      <c r="K20" s="32"/>
      <c r="L20" s="32">
        <f t="shared" si="0"/>
        <v>3</v>
      </c>
      <c r="M20" s="63"/>
      <c r="N20" s="33">
        <f t="shared" si="1"/>
        <v>0</v>
      </c>
      <c r="O20" s="64"/>
      <c r="P20" s="33">
        <f t="shared" si="2"/>
        <v>0</v>
      </c>
      <c r="Q20" s="34" t="s">
        <v>28</v>
      </c>
    </row>
    <row r="21" spans="1:17" ht="13.5" thickBot="1">
      <c r="A21" s="29" t="s">
        <v>69</v>
      </c>
      <c r="B21" s="36" t="s">
        <v>44</v>
      </c>
      <c r="C21" s="29">
        <v>1</v>
      </c>
      <c r="D21" s="29" t="s">
        <v>33</v>
      </c>
      <c r="E21" s="32">
        <v>100</v>
      </c>
      <c r="F21" s="32"/>
      <c r="G21" s="32"/>
      <c r="H21" s="32"/>
      <c r="I21" s="32"/>
      <c r="J21" s="32"/>
      <c r="K21" s="32"/>
      <c r="L21" s="32">
        <f t="shared" si="0"/>
        <v>100</v>
      </c>
      <c r="M21" s="63"/>
      <c r="N21" s="33">
        <f>ROUND((L21*M21),2)</f>
        <v>0</v>
      </c>
      <c r="O21" s="64"/>
      <c r="P21" s="33">
        <f>ROUND((N21*O21+N21),2)</f>
        <v>0</v>
      </c>
      <c r="Q21" s="34" t="s">
        <v>34</v>
      </c>
    </row>
    <row r="22" spans="1:17" ht="13.5" thickBot="1">
      <c r="A22" s="29" t="s">
        <v>70</v>
      </c>
      <c r="B22" s="36" t="s">
        <v>45</v>
      </c>
      <c r="C22" s="29">
        <v>1</v>
      </c>
      <c r="D22" s="29" t="s">
        <v>47</v>
      </c>
      <c r="E22" s="32">
        <v>2</v>
      </c>
      <c r="F22" s="32"/>
      <c r="G22" s="32"/>
      <c r="H22" s="32"/>
      <c r="I22" s="32"/>
      <c r="J22" s="32"/>
      <c r="K22" s="32"/>
      <c r="L22" s="32">
        <f t="shared" si="0"/>
        <v>2</v>
      </c>
      <c r="M22" s="63"/>
      <c r="N22" s="33">
        <f>ROUND((L22*M22),2)</f>
        <v>0</v>
      </c>
      <c r="O22" s="64"/>
      <c r="P22" s="33">
        <f>ROUND((N22*O22+N22),2)</f>
        <v>0</v>
      </c>
      <c r="Q22" s="38" t="s">
        <v>15</v>
      </c>
    </row>
    <row r="23" spans="1:17" ht="13.5" thickBot="1">
      <c r="A23" s="29" t="s">
        <v>71</v>
      </c>
      <c r="B23" s="39" t="s">
        <v>46</v>
      </c>
      <c r="C23" s="29">
        <v>1</v>
      </c>
      <c r="D23" s="29" t="s">
        <v>48</v>
      </c>
      <c r="E23" s="32"/>
      <c r="F23" s="32">
        <v>1</v>
      </c>
      <c r="G23" s="32"/>
      <c r="H23" s="32"/>
      <c r="I23" s="32"/>
      <c r="J23" s="32"/>
      <c r="K23" s="32"/>
      <c r="L23" s="32">
        <f t="shared" si="0"/>
        <v>1</v>
      </c>
      <c r="M23" s="63"/>
      <c r="N23" s="33">
        <f>ROUND((L23*M23),2)</f>
        <v>0</v>
      </c>
      <c r="O23" s="64"/>
      <c r="P23" s="33">
        <f>ROUND((N23*O23+N23),2)</f>
        <v>0</v>
      </c>
      <c r="Q23" s="1" t="s">
        <v>42</v>
      </c>
    </row>
    <row r="24" spans="1:16" ht="15.75">
      <c r="A24" s="40"/>
      <c r="B24" s="13"/>
      <c r="L24" s="41"/>
      <c r="M24" s="42" t="s">
        <v>50</v>
      </c>
      <c r="N24" s="43">
        <f>ROUND(SUM(N11:N23),2)</f>
        <v>0</v>
      </c>
      <c r="O24" s="43"/>
      <c r="P24" s="43">
        <f>ROUND(SUM(P11:P23),2)</f>
        <v>0</v>
      </c>
    </row>
    <row r="25" spans="1:15" ht="15.75">
      <c r="A25" s="40"/>
      <c r="B25" s="44"/>
      <c r="L25" s="45"/>
      <c r="M25" s="46"/>
      <c r="N25" s="47"/>
      <c r="O25" s="48"/>
    </row>
    <row r="26" spans="1:16" ht="15.75">
      <c r="A26" s="40"/>
      <c r="B26" s="49" t="s">
        <v>58</v>
      </c>
      <c r="C26" s="49"/>
      <c r="D26" s="49"/>
      <c r="E26" s="49"/>
      <c r="F26" s="49"/>
      <c r="G26" s="49"/>
      <c r="H26" s="49"/>
      <c r="I26" s="49"/>
      <c r="J26" s="49"/>
      <c r="K26" s="49"/>
      <c r="M26" s="50"/>
      <c r="N26" s="50"/>
      <c r="O26" s="47"/>
      <c r="P26" s="48"/>
    </row>
    <row r="27" spans="1:13" ht="12.75">
      <c r="A27" s="40"/>
      <c r="M27" s="6"/>
    </row>
    <row r="28" spans="1:13" ht="12.75">
      <c r="A28" s="40"/>
      <c r="M28" s="6"/>
    </row>
    <row r="29" spans="1:17" ht="12.75">
      <c r="A29" s="40"/>
      <c r="B29" s="51" t="s">
        <v>59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21" customHeight="1">
      <c r="A30" s="40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12.75">
      <c r="A31" s="40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ht="13.5" thickBot="1">
      <c r="B32" s="54"/>
    </row>
    <row r="33" spans="2:17" ht="51.75" customHeight="1" thickBot="1">
      <c r="B33" s="55"/>
      <c r="C33" s="56" t="s">
        <v>52</v>
      </c>
      <c r="D33" s="57" t="s">
        <v>53</v>
      </c>
      <c r="E33" s="12"/>
      <c r="F33" s="12"/>
      <c r="G33" s="12"/>
      <c r="H33" s="12"/>
      <c r="I33" s="12"/>
      <c r="J33" s="12"/>
      <c r="K33" s="12"/>
      <c r="L33" s="58" t="s">
        <v>54</v>
      </c>
      <c r="M33" s="59"/>
      <c r="N33" s="58" t="s">
        <v>55</v>
      </c>
      <c r="O33" s="59"/>
      <c r="P33" s="57" t="s">
        <v>56</v>
      </c>
      <c r="Q33" s="56" t="s">
        <v>57</v>
      </c>
    </row>
    <row r="34" spans="2:17" ht="13.5" thickBot="1">
      <c r="B34" s="60" t="s">
        <v>49</v>
      </c>
      <c r="C34" s="57">
        <v>217</v>
      </c>
      <c r="D34" s="57">
        <v>150</v>
      </c>
      <c r="E34" s="12"/>
      <c r="F34" s="12"/>
      <c r="G34" s="12"/>
      <c r="H34" s="12"/>
      <c r="I34" s="12"/>
      <c r="J34" s="12"/>
      <c r="K34" s="12"/>
      <c r="L34" s="4"/>
      <c r="M34" s="5"/>
      <c r="N34" s="61">
        <f>ROUND((C34*D34*L34),2)</f>
        <v>0</v>
      </c>
      <c r="O34" s="62"/>
      <c r="P34" s="2"/>
      <c r="Q34" s="3">
        <f>ROUND((N34*P34+N34),2)</f>
        <v>0</v>
      </c>
    </row>
  </sheetData>
  <sheetProtection password="CC8B" sheet="1"/>
  <mergeCells count="7">
    <mergeCell ref="B29:Q30"/>
    <mergeCell ref="B1:Q6"/>
    <mergeCell ref="L25:M25"/>
    <mergeCell ref="L34:M34"/>
    <mergeCell ref="L33:M33"/>
    <mergeCell ref="N33:O33"/>
    <mergeCell ref="N34:O34"/>
  </mergeCells>
  <printOptions/>
  <pageMargins left="0.75" right="0.75" top="0.85" bottom="1" header="0.5" footer="0.5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 Zawadzka</dc:creator>
  <cp:keywords/>
  <dc:description/>
  <cp:lastModifiedBy>Natalia</cp:lastModifiedBy>
  <cp:lastPrinted>2013-05-24T08:51:34Z</cp:lastPrinted>
  <dcterms:created xsi:type="dcterms:W3CDTF">2006-10-05T17:18:55Z</dcterms:created>
  <dcterms:modified xsi:type="dcterms:W3CDTF">2013-05-27T11:45:33Z</dcterms:modified>
  <cp:category/>
  <cp:version/>
  <cp:contentType/>
  <cp:contentStatus/>
</cp:coreProperties>
</file>